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defaultThemeVersion="166925"/>
  <xr:revisionPtr revIDLastSave="0" documentId="13_ncr:1_{E862D057-369C-4D59-9B08-EFCE828599F5}" xr6:coauthVersionLast="47" xr6:coauthVersionMax="47" xr10:uidLastSave="{00000000-0000-0000-0000-000000000000}"/>
  <bookViews>
    <workbookView xWindow="-120" yWindow="-120" windowWidth="29040" windowHeight="17640" xr2:uid="{00000000-000D-0000-FFFF-FFFF00000000}"/>
  </bookViews>
  <sheets>
    <sheet name="Sheet1" sheetId="1" r:id="rId1"/>
    <sheet name="Sheet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2" l="1"/>
  <c r="J3" i="2" s="1"/>
  <c r="I2" i="2"/>
  <c r="J2" i="2" s="1"/>
  <c r="I1" i="2"/>
  <c r="J1" i="2" s="1"/>
  <c r="M15" i="1" l="1"/>
  <c r="O15" i="1" s="1"/>
  <c r="M16" i="1"/>
  <c r="M17" i="1"/>
  <c r="M18" i="1"/>
  <c r="O18" i="1" l="1"/>
  <c r="P18" i="1" s="1"/>
  <c r="O16" i="1"/>
  <c r="P16" i="1" s="1"/>
  <c r="O17" i="1"/>
  <c r="P17" i="1" s="1"/>
  <c r="P15" i="1"/>
  <c r="I18" i="1"/>
  <c r="I17" i="1"/>
  <c r="J18" i="1" l="1"/>
  <c r="K18" i="1" s="1"/>
  <c r="J17" i="1"/>
  <c r="K17" i="1" s="1"/>
  <c r="J16" i="1"/>
  <c r="K16" i="1" s="1"/>
  <c r="I16" i="1"/>
  <c r="J15" i="1"/>
  <c r="K15" i="1" s="1"/>
  <c r="I15" i="1"/>
</calcChain>
</file>

<file path=xl/sharedStrings.xml><?xml version="1.0" encoding="utf-8"?>
<sst xmlns="http://schemas.openxmlformats.org/spreadsheetml/2006/main" count="59" uniqueCount="47">
  <si>
    <t>Pirkimo dalies Nr.</t>
  </si>
  <si>
    <t>Pirkmo dalies Nr. prieš RK</t>
  </si>
  <si>
    <t>Priemonės pavadinimas</t>
  </si>
  <si>
    <t>Reikalaujami parametrai</t>
  </si>
  <si>
    <t>Mato vnt.</t>
  </si>
  <si>
    <t>Vnt.kaina Eur be PVM</t>
  </si>
  <si>
    <t>PVM</t>
  </si>
  <si>
    <t>Vnt. kaina Eur su PVM</t>
  </si>
  <si>
    <t>Planuojama maksimali suma Eur be PVM</t>
  </si>
  <si>
    <t>Planuojama maksimali suma Eur su PVM</t>
  </si>
  <si>
    <t>Vnt.</t>
  </si>
  <si>
    <t>Lazerio zondai  cyklofotokoaguliacijai</t>
  </si>
  <si>
    <t xml:space="preserve">Vienkartiniai, sterilūs lazerio zondas XL 810 CYCLOST, QUANTEL Medical arba lygiavertis </t>
  </si>
  <si>
    <t>Gydomasis lęšis</t>
  </si>
  <si>
    <t xml:space="preserve">Medžiaga: lotrafilcon A (silikonas- hidrogelis) arba lygiavertė. Vandens kiekis: - 24 ±3%. Centro storis  – 0,08 mm. Diametras – 13,8 mm. Bazinė kreivė - 8,6. Sferos stiprumas – 0,00D
</t>
  </si>
  <si>
    <t xml:space="preserve">Ragenos apsauga (dangtelis) </t>
  </si>
  <si>
    <t>Ragenos apsauga (dangtelis) iš neskaidraus silikono (tamsus, pvz. tamsiai mėlynas). 18 mm diametro. Daugkartinio panaudojimo, autoklavuojamas.</t>
  </si>
  <si>
    <t>Ragenos apsauga (dangtelis) iš skaidraus silikono. 18 mm diametro. Daugkartinio panaudojimo, autoklavuojamas.</t>
  </si>
  <si>
    <t>Planuojama</t>
  </si>
  <si>
    <t>SIŪLOMA</t>
  </si>
  <si>
    <t>Mato vnt. įkainis Eur be PVM</t>
  </si>
  <si>
    <t>Kaina Eur be PVM</t>
  </si>
  <si>
    <t>PVM,%</t>
  </si>
  <si>
    <t>PVM suma, Eur</t>
  </si>
  <si>
    <t>Kaina Eur su PVM</t>
  </si>
  <si>
    <t>Siūloma parametro reikšmė 
(Failo, dokumento pavadinimas ir puslapio Nr., pažymintis vietą, kurioje yra siūlomus techninius parametrus patvirtinantys dokumentai, nuoroda į gamintojo interneto tinklalapį (jei toks yra), nuoroda turi būti tiksli į konkrečią prekę)</t>
  </si>
  <si>
    <t>SPS 1 priedas</t>
  </si>
  <si>
    <t>BENDRIEJI REIKALAVIMAI:</t>
  </si>
  <si>
    <t>2. Prekių charakteristikoms patvirtinti tiekėjai privalo pateikti techninių duomenų lapą ar lygiavertį gamintojo dokumentą.</t>
  </si>
  <si>
    <t>3. Visoms nurodytoms konkrečioms medžiagoms ir/ar konkretiems prekių pavadinimams taikoma „arba lygiavertis“.</t>
  </si>
  <si>
    <t xml:space="preserve">4. Tiekėjas, siūlantis lygiavertę prekę privalo patikimomis priemonėmis įrodyti, kad siūloma prekė yra lygiavertė ir visiškai atitinka techninėje specifikacijoje keliamus reikalavimus.      </t>
  </si>
  <si>
    <t xml:space="preserve">5. Tiekėjas kartu su pasiūlymu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</si>
  <si>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*Prekės kodas gamintojo kataloge, jeigu gamintojas turi savo prekių katalogą.</t>
  </si>
  <si>
    <t>T E C H N I N Ė  S P E C I F I K A C I J A</t>
  </si>
  <si>
    <t>1. Prekių kokybė, žymėjimas, informacija vartotojui turi atitikti 93/42/EEC ir/ar MDR (ES) 2017/745 direktyvų reikalavimams. CE ženklinimas.</t>
  </si>
  <si>
    <t xml:space="preserve">Preliminarus kiekis </t>
  </si>
  <si>
    <r>
      <t>R</t>
    </r>
    <r>
      <rPr>
        <sz val="10"/>
        <color rgb="FF333333"/>
        <rFont val="Times New Roman"/>
        <family val="1"/>
        <charset val="186"/>
      </rPr>
      <t>agenos apsauga (dangtelis) iš neskaidraus silikono (tamsus, pvz. tamsiai mėlynas). 18 mm diametro. Daugkartinio panaudojimo, autoklavuojamas.</t>
    </r>
  </si>
  <si>
    <t>99441Y1</t>
  </si>
  <si>
    <r>
      <t>R</t>
    </r>
    <r>
      <rPr>
        <sz val="10"/>
        <color rgb="FF333333"/>
        <rFont val="Times New Roman"/>
        <family val="1"/>
        <charset val="186"/>
      </rPr>
      <t>agenos apsauga (dangtelis) iš neskaidraus silikono  tamsiai mėlynas). 18 mm diametro. Daugkartinio panaudojimo, autoklavuojamas.</t>
    </r>
  </si>
  <si>
    <t>99441Y2</t>
  </si>
  <si>
    <t>Ragenos ir skleros apsauga (“dangtelis”), naudojant near kontakto su ragena, apsauga liečiasi su sklera. Dydis 23,5 mm x 25,8 mm. Įpakuota po vieną, steriliai. Pagaminta iš silikono ar lygiavertės medžiagos.</t>
  </si>
  <si>
    <t>E5699</t>
  </si>
  <si>
    <t>Ragenos ir skleros apsauga (“dangtelis”), naudojant nera kontakto su ragena, apsauga liečiasi su sklera. Dydis 23,5 mm x 25,8 mm. Įpakuota po vieną, steriliai. Pagaminta iš silikono</t>
  </si>
  <si>
    <t>Prekė: SubCyclo sterilūs lazerio zandai. Gamintojo kodas REF: XLCYCLO (Quantel Medical).
Failas: 17 PD Brosiura SubCyclo.pdf. 2, 4 psl.</t>
  </si>
  <si>
    <t>Prekė: Air Optix® Night &amp; Day® Aqua. Gamintojas: Alcon Laborotories, Inc.
Medžiaga: lotrafilcon A (silikonas- hidrogelis). Vandens kiekis: - 24%. Centro storis  – 0,08 mm. Diametras – 13,8 mm. Bazinė kreivė - 8,6. Sferos stiprumas – 0,00D. Failas: 43 Alcon-katalogas.pdf</t>
  </si>
  <si>
    <t>Prekė: 99441Y1, gamintojas: Bausch &amp; Lomb GmbH
Ragenos apsauga (dangtelis) iš neskaidraus silikono  tamsiai mėlynas). 18 mm diametro. Daugkartinio panaudojimo, autoklavuojamas. Failas: 45-46 PD Katalogas.pdf 1 psl.</t>
  </si>
  <si>
    <t>Prekė: 99441Y2, gamintojas: Bausch &amp; Lomb GmbH
Ragenos apsauga (dangtelis) iš skaidraus silikono. 18 mm diametro. Daugkartinio panaudojimo, autoklavuojamas.  Failas: 45-46 PD Katalogas.pdf 2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</si>
</sst>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b/>
      <sz val="11"/>
      <color theme="1"/>
      <name val="Times New Roman"/>
      <family val="1"/>
      <charset val="186"/>
    </font>
    <font>
      <sz val="11"/>
      <name val="Times New Roman"/>
      <family val="1"/>
      <charset val="186"/>
    </font>
    <font>
      <sz val="11"/>
      <color rgb="FF2E0927"/>
      <name val="Times New Roman"/>
      <family val="1"/>
      <charset val="186"/>
    </font>
    <font>
      <sz val="11"/>
      <color rgb="FF000000"/>
      <name val="Times New Roman"/>
      <family val="1"/>
      <charset val="186"/>
    </font>
    <font>
      <sz val="11"/>
      <color theme="1"/>
      <name val="Times New Roman"/>
      <family val="1"/>
      <charset val="186"/>
    </font>
    <font>
      <sz val="11"/>
      <color rgb="FFFF0000"/>
      <name val="Times New Roman"/>
      <family val="1"/>
      <charset val="186"/>
    </font>
    <font>
      <sz val="11"/>
      <color rgb="FF333333"/>
      <name val="Times New Roman"/>
      <family val="1"/>
      <charset val="186"/>
    </font>
    <font>
      <sz val="11"/>
      <color rgb="FF7030A0"/>
      <name val="Times New Roman"/>
      <family val="1"/>
      <charset val="186"/>
    </font>
    <font>
      <sz val="11"/>
      <color rgb="FF7030A0"/>
      <name val="Calibri"/>
      <family val="2"/>
      <charset val="186"/>
      <scheme val="minor"/>
    </font>
    <font>
      <b/>
      <sz val="11"/>
      <color theme="1"/>
      <name val="Calibri"/>
      <family val="2"/>
      <charset val="186"/>
      <scheme val="minor"/>
    </font>
    <font>
      <b/>
      <sz val="10"/>
      <color theme="1"/>
      <name val="Times New Roman"/>
      <family val="1"/>
      <charset val="186"/>
    </font>
    <font>
      <b/>
      <sz val="10"/>
      <color theme="1"/>
      <name val="Calibri"/>
      <family val="2"/>
      <charset val="186"/>
      <scheme val="minor"/>
    </font>
    <font>
      <b/>
      <sz val="12"/>
      <color theme="1"/>
      <name val="Times New Roman"/>
      <family val="1"/>
      <charset val="186"/>
    </font>
    <font>
      <sz val="10"/>
      <color rgb="FF000000"/>
      <name val="Times New Roman"/>
      <family val="1"/>
      <charset val="186"/>
    </font>
    <font>
      <sz val="10"/>
      <color rgb="FF333333"/>
      <name val="Times New Roman"/>
      <family val="1"/>
      <charset val="186"/>
    </font>
    <font>
      <i/>
      <sz val="10"/>
      <color theme="1"/>
      <name val="Times New Roman"/>
      <family val="1"/>
      <charset val="186"/>
    </font>
  </fonts>
  <fills count="4">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3">
    <xf numFmtId="0" fontId="0" fillId="0" borderId="0" xfId="0"/>
    <xf numFmtId="0" fontId="2" fillId="0" borderId="1" xfId="0" applyFont="1" applyBorder="1" applyAlignment="1">
      <alignment horizontal="left" vertical="top" wrapText="1"/>
    </xf>
    <xf numFmtId="0" fontId="3" fillId="0" borderId="1" xfId="0" applyFont="1" applyBorder="1" applyAlignment="1">
      <alignment horizontal="left" vertical="top"/>
    </xf>
    <xf numFmtId="2"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left" vertical="top" wrapText="1"/>
    </xf>
    <xf numFmtId="0" fontId="5" fillId="0" borderId="1" xfId="0" applyFont="1" applyBorder="1" applyAlignment="1">
      <alignment horizontal="left" vertical="top"/>
    </xf>
    <xf numFmtId="0" fontId="2" fillId="2" borderId="1" xfId="0" applyFont="1" applyFill="1" applyBorder="1" applyAlignment="1">
      <alignment horizontal="left" vertical="top" wrapText="1"/>
    </xf>
    <xf numFmtId="3" fontId="5" fillId="0" borderId="1" xfId="0" applyNumberFormat="1" applyFont="1" applyBorder="1" applyAlignment="1">
      <alignment horizontal="center" vertical="center"/>
    </xf>
    <xf numFmtId="0" fontId="4" fillId="0" borderId="0" xfId="0" applyFont="1" applyAlignment="1">
      <alignment horizontal="left" vertical="top" wrapText="1"/>
    </xf>
    <xf numFmtId="0" fontId="2" fillId="0" borderId="0" xfId="0" applyFont="1" applyAlignment="1">
      <alignment horizontal="left" vertical="top" wrapText="1"/>
    </xf>
    <xf numFmtId="0" fontId="2" fillId="0" borderId="3" xfId="0" applyFont="1" applyBorder="1" applyAlignment="1">
      <alignment horizontal="left" vertical="top" wrapText="1"/>
    </xf>
    <xf numFmtId="0" fontId="5" fillId="0" borderId="5" xfId="0" applyFont="1" applyBorder="1" applyAlignment="1">
      <alignment horizontal="left" vertical="top"/>
    </xf>
    <xf numFmtId="0" fontId="7" fillId="0" borderId="1" xfId="0" applyFont="1" applyBorder="1" applyAlignment="1">
      <alignment horizontal="left" vertical="top" wrapText="1"/>
    </xf>
    <xf numFmtId="0" fontId="5" fillId="0" borderId="0" xfId="0" applyFont="1"/>
    <xf numFmtId="0" fontId="6" fillId="0" borderId="0" xfId="0" applyFont="1" applyAlignment="1">
      <alignment horizontal="left" vertical="top"/>
    </xf>
    <xf numFmtId="3" fontId="0" fillId="0" borderId="0" xfId="0" applyNumberFormat="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0" fontId="2" fillId="0" borderId="0" xfId="0" applyFont="1" applyAlignment="1">
      <alignment horizontal="left" vertical="top"/>
    </xf>
    <xf numFmtId="0" fontId="4" fillId="0" borderId="0" xfId="0" applyFont="1" applyAlignment="1">
      <alignment vertical="center" wrapText="1"/>
    </xf>
    <xf numFmtId="0" fontId="4" fillId="0" borderId="0" xfId="0" applyFont="1" applyAlignment="1">
      <alignment horizontal="left" vertical="top"/>
    </xf>
    <xf numFmtId="0" fontId="2" fillId="0" borderId="0" xfId="0" applyFont="1" applyAlignment="1">
      <alignment vertical="center"/>
    </xf>
    <xf numFmtId="0" fontId="5" fillId="0" borderId="0" xfId="0" applyFont="1" applyAlignment="1">
      <alignment wrapText="1"/>
    </xf>
    <xf numFmtId="0" fontId="8" fillId="0" borderId="0" xfId="0" applyFont="1" applyAlignment="1">
      <alignment horizontal="left" vertical="top"/>
    </xf>
    <xf numFmtId="0" fontId="5" fillId="0" borderId="0" xfId="0" applyFont="1" applyAlignment="1">
      <alignment horizontal="center" vertical="center" wrapText="1"/>
    </xf>
    <xf numFmtId="0" fontId="8" fillId="0" borderId="0" xfId="0" applyFont="1" applyAlignment="1">
      <alignment horizontal="left" vertical="center" wrapText="1"/>
    </xf>
    <xf numFmtId="0" fontId="9" fillId="0" borderId="0" xfId="0" applyFont="1" applyAlignment="1">
      <alignment horizontal="center" vertical="center" wrapText="1"/>
    </xf>
    <xf numFmtId="0" fontId="8" fillId="2" borderId="0" xfId="0" applyFont="1" applyFill="1" applyAlignment="1">
      <alignment horizontal="lef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6" fillId="0" borderId="0" xfId="0" applyFont="1" applyAlignment="1">
      <alignment wrapText="1"/>
    </xf>
    <xf numFmtId="0" fontId="6" fillId="0" borderId="0" xfId="0" applyFont="1" applyAlignment="1">
      <alignment vertical="center"/>
    </xf>
    <xf numFmtId="0" fontId="0" fillId="0" borderId="0" xfId="0" applyAlignment="1">
      <alignment wrapText="1"/>
    </xf>
    <xf numFmtId="0" fontId="4" fillId="0" borderId="0" xfId="0" applyFont="1" applyAlignment="1">
      <alignment horizontal="left" vertical="center" wrapText="1"/>
    </xf>
    <xf numFmtId="2" fontId="1"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0" fillId="0" borderId="0" xfId="0" applyAlignment="1">
      <alignment horizontal="right"/>
    </xf>
    <xf numFmtId="2" fontId="5" fillId="0" borderId="1" xfId="0" applyNumberFormat="1" applyFont="1" applyBorder="1" applyAlignment="1">
      <alignment vertical="center"/>
    </xf>
    <xf numFmtId="2" fontId="0" fillId="0" borderId="1" xfId="0" applyNumberFormat="1" applyBorder="1" applyAlignment="1">
      <alignment horizontal="center" vertical="center"/>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0" xfId="0" applyFont="1" applyAlignment="1">
      <alignment horizontal="left"/>
    </xf>
    <xf numFmtId="0" fontId="13" fillId="0" borderId="1" xfId="0" applyFont="1" applyBorder="1" applyAlignment="1">
      <alignment horizontal="center" vertical="center"/>
    </xf>
    <xf numFmtId="0" fontId="14" fillId="0" borderId="1" xfId="0" applyFont="1" applyBorder="1" applyAlignment="1">
      <alignment horizontal="left" vertical="top" wrapText="1"/>
    </xf>
    <xf numFmtId="2" fontId="16" fillId="3" borderId="1" xfId="0" applyNumberFormat="1" applyFont="1" applyFill="1" applyBorder="1"/>
    <xf numFmtId="0" fontId="15" fillId="0" borderId="1" xfId="0" applyFont="1" applyBorder="1" applyAlignment="1">
      <alignment horizontal="left" vertical="top" wrapText="1"/>
    </xf>
    <xf numFmtId="0" fontId="0" fillId="0" borderId="1" xfId="0" applyBorder="1" applyAlignment="1">
      <alignment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0" fillId="0" borderId="0" xfId="0" applyAlignment="1">
      <alignment horizontal="right"/>
    </xf>
    <xf numFmtId="0" fontId="10" fillId="0" borderId="0" xfId="0" applyFont="1" applyAlignment="1">
      <alignment horizontal="center"/>
    </xf>
    <xf numFmtId="0" fontId="10" fillId="0" borderId="2" xfId="0" applyFont="1" applyBorder="1" applyAlignment="1">
      <alignment horizontal="center" vertical="center"/>
    </xf>
    <xf numFmtId="0" fontId="0" fillId="0" borderId="5" xfId="0"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5" fillId="0" borderId="0" xfId="0" applyFont="1" applyAlignment="1">
      <alignment horizontal="left"/>
    </xf>
    <xf numFmtId="0" fontId="5"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5"/>
  <sheetViews>
    <sheetView tabSelected="1" topLeftCell="A15" zoomScale="115" zoomScaleNormal="115" workbookViewId="0">
      <selection activeCell="E16" sqref="E16"/>
    </sheetView>
  </sheetViews>
  <sheetFormatPr defaultColWidth="9.140625" defaultRowHeight="15" x14ac:dyDescent="0.25"/>
  <cols>
    <col min="1" max="1" width="7.42578125" customWidth="1"/>
    <col min="2" max="2" width="9.140625" style="14" customWidth="1"/>
    <col min="3" max="3" width="14.28515625" customWidth="1"/>
    <col min="4" max="4" width="43.5703125" customWidth="1"/>
    <col min="5" max="5" width="9.140625" style="17"/>
    <col min="6" max="6" width="7.5703125" style="17" customWidth="1"/>
    <col min="7" max="7" width="10.85546875" style="17" customWidth="1"/>
    <col min="8" max="8" width="9.140625" style="17"/>
    <col min="9" max="9" width="12" style="17" customWidth="1"/>
    <col min="10" max="10" width="13.7109375" style="17" customWidth="1"/>
    <col min="11" max="11" width="14" style="17" customWidth="1"/>
    <col min="12" max="12" width="13" style="17" customWidth="1"/>
    <col min="17" max="17" width="21" customWidth="1"/>
  </cols>
  <sheetData>
    <row r="1" spans="1:17" x14ac:dyDescent="0.25">
      <c r="A1" s="54" t="s">
        <v>26</v>
      </c>
      <c r="B1" s="54"/>
      <c r="C1" s="54"/>
      <c r="D1" s="54"/>
      <c r="E1" s="54"/>
      <c r="F1" s="54"/>
      <c r="G1" s="54"/>
      <c r="H1" s="54"/>
      <c r="I1" s="54"/>
      <c r="J1" s="54"/>
      <c r="K1" s="54"/>
      <c r="L1" s="54"/>
      <c r="M1" s="54"/>
      <c r="N1" s="54"/>
      <c r="O1" s="54"/>
    </row>
    <row r="2" spans="1:17" x14ac:dyDescent="0.25">
      <c r="A2" s="55" t="s">
        <v>33</v>
      </c>
      <c r="B2" s="55"/>
      <c r="C2" s="55"/>
      <c r="D2" s="55"/>
      <c r="E2" s="55"/>
      <c r="F2" s="55"/>
      <c r="G2" s="55"/>
      <c r="H2" s="55"/>
      <c r="I2" s="55"/>
      <c r="J2" s="55"/>
      <c r="K2" s="55"/>
      <c r="L2" s="55"/>
      <c r="M2" s="55"/>
      <c r="N2" s="55"/>
      <c r="O2" s="55"/>
    </row>
    <row r="3" spans="1:17" x14ac:dyDescent="0.25">
      <c r="A3" s="38"/>
      <c r="B3" s="38"/>
      <c r="C3" s="38"/>
      <c r="D3" s="38"/>
      <c r="E3" s="38"/>
      <c r="F3" s="38"/>
      <c r="G3" s="38"/>
      <c r="H3" s="38"/>
      <c r="I3" s="38"/>
      <c r="J3" s="38"/>
      <c r="K3" s="38"/>
      <c r="L3" s="38"/>
      <c r="M3" s="38"/>
      <c r="N3" s="38"/>
      <c r="O3" s="38"/>
    </row>
    <row r="4" spans="1:17" x14ac:dyDescent="0.25">
      <c r="A4" s="61" t="s">
        <v>27</v>
      </c>
      <c r="B4" s="61"/>
      <c r="C4" s="61"/>
      <c r="D4" s="61"/>
      <c r="E4" s="61"/>
      <c r="F4" s="61"/>
      <c r="G4" s="61"/>
      <c r="H4" s="61"/>
      <c r="I4" s="61"/>
      <c r="J4" s="61"/>
      <c r="K4" s="61"/>
      <c r="L4" s="61"/>
      <c r="M4" s="61"/>
      <c r="N4" s="61"/>
      <c r="O4" s="61"/>
      <c r="P4" s="61"/>
    </row>
    <row r="5" spans="1:17" x14ac:dyDescent="0.25">
      <c r="A5" s="61" t="s">
        <v>34</v>
      </c>
      <c r="B5" s="61"/>
      <c r="C5" s="61"/>
      <c r="D5" s="61"/>
      <c r="E5" s="61"/>
      <c r="F5" s="61"/>
      <c r="G5" s="61"/>
      <c r="H5" s="61"/>
      <c r="I5" s="61"/>
      <c r="J5" s="61"/>
      <c r="K5" s="61"/>
      <c r="L5" s="61"/>
      <c r="M5" s="61"/>
      <c r="N5" s="61"/>
      <c r="O5" s="61"/>
      <c r="P5" s="46"/>
    </row>
    <row r="6" spans="1:17" x14ac:dyDescent="0.25">
      <c r="A6" s="61" t="s">
        <v>28</v>
      </c>
      <c r="B6" s="61"/>
      <c r="C6" s="61"/>
      <c r="D6" s="61"/>
      <c r="E6" s="61"/>
      <c r="F6" s="61"/>
      <c r="G6" s="61"/>
      <c r="H6" s="61"/>
      <c r="I6" s="61"/>
      <c r="J6" s="61"/>
      <c r="K6" s="61"/>
      <c r="L6" s="61"/>
      <c r="M6" s="61"/>
      <c r="N6" s="61"/>
      <c r="O6" s="61"/>
      <c r="P6" s="46"/>
    </row>
    <row r="7" spans="1:17" x14ac:dyDescent="0.25">
      <c r="A7" s="61" t="s">
        <v>29</v>
      </c>
      <c r="B7" s="61"/>
      <c r="C7" s="61"/>
      <c r="D7" s="61"/>
      <c r="E7" s="61"/>
      <c r="F7" s="61"/>
      <c r="G7" s="61"/>
      <c r="H7" s="61"/>
      <c r="I7" s="61"/>
      <c r="J7" s="61"/>
      <c r="K7" s="61"/>
      <c r="L7" s="61"/>
      <c r="M7" s="61"/>
      <c r="N7" s="61"/>
      <c r="O7" s="61"/>
      <c r="P7" s="46"/>
    </row>
    <row r="8" spans="1:17" x14ac:dyDescent="0.25">
      <c r="A8" s="61" t="s">
        <v>30</v>
      </c>
      <c r="B8" s="61"/>
      <c r="C8" s="61"/>
      <c r="D8" s="61"/>
      <c r="E8" s="61"/>
      <c r="F8" s="61"/>
      <c r="G8" s="61"/>
      <c r="H8" s="61"/>
      <c r="I8" s="61"/>
      <c r="J8" s="61"/>
      <c r="K8" s="61"/>
      <c r="L8" s="61"/>
      <c r="M8" s="61"/>
      <c r="N8" s="61"/>
      <c r="O8" s="61"/>
      <c r="P8" s="46"/>
    </row>
    <row r="9" spans="1:17" ht="102" customHeight="1" x14ac:dyDescent="0.25">
      <c r="A9" s="62" t="s">
        <v>31</v>
      </c>
      <c r="B9" s="62"/>
      <c r="C9" s="62"/>
      <c r="D9" s="62"/>
      <c r="E9" s="62"/>
      <c r="F9" s="62"/>
      <c r="G9" s="62"/>
      <c r="H9" s="62"/>
      <c r="I9" s="62"/>
      <c r="J9" s="62"/>
      <c r="K9" s="62"/>
      <c r="L9" s="62"/>
      <c r="M9" s="62"/>
      <c r="N9" s="62"/>
      <c r="O9" s="62"/>
      <c r="P9" s="46"/>
    </row>
    <row r="10" spans="1:17" x14ac:dyDescent="0.25">
      <c r="A10" s="61"/>
      <c r="B10" s="61"/>
      <c r="C10" s="61"/>
      <c r="D10" s="61"/>
      <c r="E10" s="61"/>
      <c r="F10" s="61"/>
      <c r="G10" s="61"/>
      <c r="H10" s="61"/>
      <c r="I10" s="61"/>
      <c r="J10" s="61"/>
      <c r="K10" s="61"/>
      <c r="L10" s="61"/>
      <c r="M10" s="61"/>
      <c r="N10" s="61"/>
      <c r="O10" s="61"/>
      <c r="P10" s="46"/>
    </row>
    <row r="11" spans="1:17" x14ac:dyDescent="0.25">
      <c r="A11" s="61" t="s">
        <v>32</v>
      </c>
      <c r="B11" s="61"/>
      <c r="C11" s="61"/>
      <c r="D11" s="61"/>
      <c r="E11" s="61"/>
      <c r="F11" s="61"/>
      <c r="G11" s="61"/>
      <c r="H11" s="61"/>
      <c r="I11" s="61"/>
      <c r="J11" s="61"/>
      <c r="K11" s="61"/>
      <c r="L11" s="61"/>
      <c r="M11" s="61"/>
      <c r="N11" s="61"/>
      <c r="O11" s="61"/>
      <c r="P11" s="46"/>
    </row>
    <row r="12" spans="1:17" ht="15.75" thickBot="1" x14ac:dyDescent="0.3"/>
    <row r="13" spans="1:17" ht="15.75" thickBot="1" x14ac:dyDescent="0.3">
      <c r="G13" s="56" t="s">
        <v>18</v>
      </c>
      <c r="H13" s="57"/>
      <c r="I13" s="57"/>
      <c r="J13" s="57"/>
      <c r="K13" s="57"/>
      <c r="L13" s="58" t="s">
        <v>19</v>
      </c>
      <c r="M13" s="59"/>
      <c r="N13" s="59"/>
      <c r="O13" s="59"/>
      <c r="P13" s="59"/>
      <c r="Q13" s="60"/>
    </row>
    <row r="14" spans="1:17" ht="168" customHeight="1" x14ac:dyDescent="0.25">
      <c r="A14" s="36" t="s">
        <v>0</v>
      </c>
      <c r="B14" s="42" t="s">
        <v>1</v>
      </c>
      <c r="C14" s="42" t="s">
        <v>2</v>
      </c>
      <c r="D14" s="42" t="s">
        <v>3</v>
      </c>
      <c r="E14" s="43" t="s">
        <v>35</v>
      </c>
      <c r="F14" s="42" t="s">
        <v>4</v>
      </c>
      <c r="G14" s="42" t="s">
        <v>5</v>
      </c>
      <c r="H14" s="42" t="s">
        <v>6</v>
      </c>
      <c r="I14" s="42" t="s">
        <v>7</v>
      </c>
      <c r="J14" s="42" t="s">
        <v>8</v>
      </c>
      <c r="K14" s="42" t="s">
        <v>9</v>
      </c>
      <c r="L14" s="44" t="s">
        <v>20</v>
      </c>
      <c r="M14" s="45" t="s">
        <v>21</v>
      </c>
      <c r="N14" s="45" t="s">
        <v>22</v>
      </c>
      <c r="O14" s="45" t="s">
        <v>23</v>
      </c>
      <c r="P14" s="45" t="s">
        <v>24</v>
      </c>
      <c r="Q14" s="37" t="s">
        <v>25</v>
      </c>
    </row>
    <row r="15" spans="1:17" ht="105" x14ac:dyDescent="0.25">
      <c r="A15" s="6">
        <v>17</v>
      </c>
      <c r="B15" s="6">
        <v>120</v>
      </c>
      <c r="C15" s="1" t="s">
        <v>11</v>
      </c>
      <c r="D15" s="53" t="s">
        <v>12</v>
      </c>
      <c r="E15" s="4">
        <v>280</v>
      </c>
      <c r="F15" s="4" t="s">
        <v>10</v>
      </c>
      <c r="G15" s="3">
        <v>300</v>
      </c>
      <c r="H15" s="3">
        <v>5</v>
      </c>
      <c r="I15" s="3">
        <f t="shared" ref="I15" si="0">G15*1.05</f>
        <v>315</v>
      </c>
      <c r="J15" s="3">
        <f t="shared" ref="J15" si="1">E15*G15</f>
        <v>84000</v>
      </c>
      <c r="K15" s="3">
        <f t="shared" ref="K15" si="2">J15*1.05</f>
        <v>88200</v>
      </c>
      <c r="L15" s="39">
        <v>290</v>
      </c>
      <c r="M15" s="40">
        <f t="shared" ref="M15:M18" si="3">E15*L15</f>
        <v>81200</v>
      </c>
      <c r="N15" s="41">
        <v>5</v>
      </c>
      <c r="O15" s="40">
        <f t="shared" ref="O15" si="4">M15*0.05</f>
        <v>4060</v>
      </c>
      <c r="P15" s="40">
        <f t="shared" ref="P15:P18" si="5">M15+O15</f>
        <v>85260</v>
      </c>
      <c r="Q15" s="51" t="s">
        <v>43</v>
      </c>
    </row>
    <row r="16" spans="1:17" ht="153" x14ac:dyDescent="0.25">
      <c r="A16" s="12">
        <v>43</v>
      </c>
      <c r="B16" s="6">
        <v>147</v>
      </c>
      <c r="C16" s="11" t="s">
        <v>13</v>
      </c>
      <c r="D16" s="52" t="s">
        <v>14</v>
      </c>
      <c r="E16" s="8">
        <v>300</v>
      </c>
      <c r="F16" s="4" t="s">
        <v>10</v>
      </c>
      <c r="G16" s="3">
        <v>14</v>
      </c>
      <c r="H16" s="3">
        <v>5</v>
      </c>
      <c r="I16" s="3">
        <f t="shared" ref="I16" si="6">G16*1.05</f>
        <v>14.700000000000001</v>
      </c>
      <c r="J16" s="3">
        <f t="shared" ref="J16:J18" si="7">E16*G16</f>
        <v>4200</v>
      </c>
      <c r="K16" s="3">
        <f t="shared" ref="K16" si="8">J16*1.05</f>
        <v>4410</v>
      </c>
      <c r="L16" s="39">
        <v>13</v>
      </c>
      <c r="M16" s="40">
        <f t="shared" si="3"/>
        <v>3900</v>
      </c>
      <c r="N16" s="41">
        <v>5</v>
      </c>
      <c r="O16" s="40">
        <f t="shared" ref="O16" si="9">M16*0.05</f>
        <v>195</v>
      </c>
      <c r="P16" s="40">
        <f t="shared" si="5"/>
        <v>4095</v>
      </c>
      <c r="Q16" s="50" t="s">
        <v>44</v>
      </c>
    </row>
    <row r="17" spans="1:17" ht="153" x14ac:dyDescent="0.25">
      <c r="A17" s="1">
        <v>45</v>
      </c>
      <c r="B17" s="2">
        <v>149</v>
      </c>
      <c r="C17" s="7" t="s">
        <v>15</v>
      </c>
      <c r="D17" s="13" t="s">
        <v>16</v>
      </c>
      <c r="E17" s="8">
        <v>43</v>
      </c>
      <c r="F17" s="4" t="s">
        <v>10</v>
      </c>
      <c r="G17" s="3">
        <v>38</v>
      </c>
      <c r="H17" s="35">
        <v>21</v>
      </c>
      <c r="I17" s="3">
        <f>G17*1.21</f>
        <v>45.98</v>
      </c>
      <c r="J17" s="3">
        <f t="shared" si="7"/>
        <v>1634</v>
      </c>
      <c r="K17" s="3">
        <f>J17*1.21</f>
        <v>1977.1399999999999</v>
      </c>
      <c r="L17" s="39">
        <v>37</v>
      </c>
      <c r="M17" s="40">
        <f t="shared" si="3"/>
        <v>1591</v>
      </c>
      <c r="N17" s="41">
        <v>21</v>
      </c>
      <c r="O17" s="40">
        <f>M17*0.21</f>
        <v>334.11</v>
      </c>
      <c r="P17" s="40">
        <f t="shared" si="5"/>
        <v>1925.1100000000001</v>
      </c>
      <c r="Q17" s="50" t="s">
        <v>45</v>
      </c>
    </row>
    <row r="18" spans="1:17" ht="140.25" x14ac:dyDescent="0.25">
      <c r="A18" s="1">
        <v>46</v>
      </c>
      <c r="B18" s="2">
        <v>150</v>
      </c>
      <c r="C18" s="7" t="s">
        <v>15</v>
      </c>
      <c r="D18" s="13" t="s">
        <v>17</v>
      </c>
      <c r="E18" s="8">
        <v>43</v>
      </c>
      <c r="F18" s="4" t="s">
        <v>10</v>
      </c>
      <c r="G18" s="3">
        <v>40</v>
      </c>
      <c r="H18" s="35">
        <v>21</v>
      </c>
      <c r="I18" s="3">
        <f>G18*1.21</f>
        <v>48.4</v>
      </c>
      <c r="J18" s="3">
        <f t="shared" si="7"/>
        <v>1720</v>
      </c>
      <c r="K18" s="3">
        <f>J18*1.21</f>
        <v>2081.1999999999998</v>
      </c>
      <c r="L18" s="39">
        <v>39</v>
      </c>
      <c r="M18" s="40">
        <f t="shared" si="3"/>
        <v>1677</v>
      </c>
      <c r="N18" s="41">
        <v>21</v>
      </c>
      <c r="O18" s="40">
        <f>M18*0.21</f>
        <v>352.16999999999996</v>
      </c>
      <c r="P18" s="40">
        <f t="shared" si="5"/>
        <v>2029.17</v>
      </c>
      <c r="Q18" s="50" t="s">
        <v>46</v>
      </c>
    </row>
    <row r="19" spans="1:17" x14ac:dyDescent="0.25">
      <c r="C19" s="15"/>
      <c r="D19" s="9"/>
      <c r="E19" s="16"/>
      <c r="J19" s="18"/>
      <c r="K19" s="18"/>
    </row>
    <row r="20" spans="1:17" x14ac:dyDescent="0.25">
      <c r="C20" s="19"/>
      <c r="D20" s="5"/>
      <c r="H20" s="18"/>
      <c r="I20" s="18"/>
      <c r="J20" s="18"/>
      <c r="K20" s="18"/>
      <c r="L20" s="18"/>
    </row>
    <row r="21" spans="1:17" ht="18" customHeight="1" x14ac:dyDescent="0.25">
      <c r="C21" s="19"/>
      <c r="D21" s="5"/>
    </row>
    <row r="22" spans="1:17" ht="18.75" customHeight="1" x14ac:dyDescent="0.25">
      <c r="C22" s="20"/>
      <c r="D22" s="20"/>
    </row>
    <row r="23" spans="1:17" ht="18.75" customHeight="1" x14ac:dyDescent="0.25">
      <c r="C23" s="21"/>
      <c r="D23" s="9"/>
    </row>
    <row r="24" spans="1:17" x14ac:dyDescent="0.25">
      <c r="C24" s="22"/>
      <c r="D24" s="23"/>
    </row>
    <row r="25" spans="1:17" x14ac:dyDescent="0.25">
      <c r="C25" s="15"/>
      <c r="D25" s="9"/>
    </row>
    <row r="26" spans="1:17" x14ac:dyDescent="0.25">
      <c r="C26" s="20"/>
      <c r="D26" s="20"/>
    </row>
    <row r="27" spans="1:17" x14ac:dyDescent="0.25">
      <c r="C27" s="21"/>
      <c r="D27" s="9"/>
    </row>
    <row r="28" spans="1:17" x14ac:dyDescent="0.25">
      <c r="C28" s="22"/>
      <c r="D28" s="23"/>
    </row>
    <row r="29" spans="1:17" x14ac:dyDescent="0.25">
      <c r="C29" s="15"/>
      <c r="D29" s="9"/>
    </row>
    <row r="31" spans="1:17" x14ac:dyDescent="0.25">
      <c r="C31" s="24"/>
      <c r="D31" s="5"/>
      <c r="E31" s="25"/>
      <c r="H31" s="18"/>
      <c r="I31" s="18"/>
      <c r="J31" s="18"/>
      <c r="K31" s="18"/>
      <c r="L31" s="18"/>
    </row>
    <row r="32" spans="1:17" x14ac:dyDescent="0.25">
      <c r="C32" s="24"/>
      <c r="D32" s="9"/>
      <c r="H32" s="18"/>
      <c r="I32" s="18"/>
      <c r="J32" s="18"/>
      <c r="K32" s="18"/>
      <c r="L32" s="18"/>
    </row>
    <row r="33" spans="3:12" x14ac:dyDescent="0.25">
      <c r="C33" s="26"/>
      <c r="D33" s="10"/>
      <c r="E33" s="27"/>
      <c r="H33" s="18"/>
      <c r="I33" s="18"/>
      <c r="J33" s="18"/>
      <c r="K33" s="18"/>
      <c r="L33" s="18"/>
    </row>
    <row r="34" spans="3:12" x14ac:dyDescent="0.25">
      <c r="C34" s="28"/>
      <c r="D34" s="29"/>
      <c r="E34" s="16"/>
      <c r="H34" s="18"/>
      <c r="I34" s="18"/>
      <c r="J34" s="18"/>
      <c r="K34" s="18"/>
      <c r="L34" s="18"/>
    </row>
    <row r="35" spans="3:12" x14ac:dyDescent="0.25">
      <c r="C35" s="24"/>
      <c r="D35" s="9"/>
      <c r="H35" s="18"/>
      <c r="I35" s="18"/>
      <c r="J35" s="18"/>
      <c r="K35" s="18"/>
      <c r="L35" s="18"/>
    </row>
    <row r="36" spans="3:12" x14ac:dyDescent="0.25">
      <c r="C36" s="30"/>
      <c r="D36" s="5"/>
      <c r="H36" s="18"/>
      <c r="I36" s="18"/>
      <c r="J36" s="18"/>
      <c r="K36" s="18"/>
      <c r="L36" s="18"/>
    </row>
    <row r="40" spans="3:12" x14ac:dyDescent="0.25">
      <c r="C40" s="31"/>
      <c r="D40" s="23"/>
      <c r="H40" s="18"/>
      <c r="I40" s="18"/>
      <c r="J40" s="18"/>
      <c r="K40" s="18"/>
      <c r="L40" s="18"/>
    </row>
    <row r="41" spans="3:12" x14ac:dyDescent="0.25">
      <c r="C41" s="32"/>
      <c r="D41" s="33"/>
      <c r="H41" s="18"/>
      <c r="I41" s="18"/>
      <c r="J41" s="18"/>
      <c r="K41" s="18"/>
      <c r="L41" s="18"/>
    </row>
    <row r="42" spans="3:12" x14ac:dyDescent="0.25">
      <c r="C42" s="34"/>
      <c r="D42" s="34"/>
      <c r="H42" s="18"/>
      <c r="I42" s="18"/>
      <c r="J42" s="18"/>
      <c r="K42" s="18"/>
      <c r="L42" s="18"/>
    </row>
    <row r="43" spans="3:12" x14ac:dyDescent="0.25">
      <c r="C43" s="15"/>
      <c r="D43" s="9"/>
      <c r="H43" s="18"/>
      <c r="I43" s="18"/>
      <c r="J43" s="18"/>
      <c r="K43" s="18"/>
      <c r="L43" s="18"/>
    </row>
    <row r="44" spans="3:12" x14ac:dyDescent="0.25">
      <c r="C44" s="15"/>
      <c r="D44" s="9"/>
      <c r="H44" s="18"/>
      <c r="I44" s="18"/>
      <c r="J44" s="18"/>
      <c r="K44" s="18"/>
      <c r="L44" s="18"/>
    </row>
    <row r="45" spans="3:12" x14ac:dyDescent="0.25">
      <c r="H45" s="18"/>
      <c r="I45" s="18"/>
      <c r="J45" s="18"/>
      <c r="K45" s="18"/>
      <c r="L45" s="18"/>
    </row>
  </sheetData>
  <dataConsolidate/>
  <mergeCells count="12">
    <mergeCell ref="A1:O1"/>
    <mergeCell ref="A2:O2"/>
    <mergeCell ref="G13:K13"/>
    <mergeCell ref="L13:Q13"/>
    <mergeCell ref="A4:P4"/>
    <mergeCell ref="A5:O5"/>
    <mergeCell ref="A6:O6"/>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
  <sheetViews>
    <sheetView workbookViewId="0">
      <selection activeCell="K1" sqref="K1:K2"/>
    </sheetView>
  </sheetViews>
  <sheetFormatPr defaultRowHeight="15" x14ac:dyDescent="0.25"/>
  <cols>
    <col min="3" max="3" width="27.42578125" customWidth="1"/>
    <col min="11" max="11" width="26" customWidth="1"/>
  </cols>
  <sheetData>
    <row r="1" spans="1:12" ht="66" x14ac:dyDescent="0.25">
      <c r="A1" s="47">
        <v>125</v>
      </c>
      <c r="B1" s="48" t="s">
        <v>15</v>
      </c>
      <c r="C1" s="13" t="s">
        <v>36</v>
      </c>
      <c r="D1" s="8">
        <v>50</v>
      </c>
      <c r="E1" s="4" t="s">
        <v>10</v>
      </c>
      <c r="F1" s="3" t="s">
        <v>37</v>
      </c>
      <c r="G1" s="3">
        <v>35</v>
      </c>
      <c r="H1" s="3">
        <v>21</v>
      </c>
      <c r="I1" s="3">
        <f t="shared" ref="I1:I3" si="0">D1*G1</f>
        <v>1750</v>
      </c>
      <c r="J1" s="3">
        <f t="shared" ref="J1:J3" si="1">I1+I1*H1/100</f>
        <v>2117.5</v>
      </c>
      <c r="K1" s="13" t="s">
        <v>38</v>
      </c>
      <c r="L1" s="49">
        <v>2152.5</v>
      </c>
    </row>
    <row r="2" spans="1:12" ht="51" x14ac:dyDescent="0.25">
      <c r="A2" s="47">
        <v>126</v>
      </c>
      <c r="B2" s="48" t="s">
        <v>15</v>
      </c>
      <c r="C2" s="50" t="s">
        <v>17</v>
      </c>
      <c r="D2" s="8">
        <v>50</v>
      </c>
      <c r="E2" s="4" t="s">
        <v>10</v>
      </c>
      <c r="F2" s="3" t="s">
        <v>39</v>
      </c>
      <c r="G2" s="3">
        <v>36</v>
      </c>
      <c r="H2" s="3">
        <v>21</v>
      </c>
      <c r="I2" s="3">
        <f t="shared" si="0"/>
        <v>1800</v>
      </c>
      <c r="J2" s="3">
        <f t="shared" si="1"/>
        <v>2178</v>
      </c>
      <c r="K2" s="50" t="s">
        <v>17</v>
      </c>
      <c r="L2" s="49">
        <v>2152.5</v>
      </c>
    </row>
    <row r="3" spans="1:12" ht="89.25" x14ac:dyDescent="0.25">
      <c r="A3" s="47">
        <v>127</v>
      </c>
      <c r="B3" s="48" t="s">
        <v>15</v>
      </c>
      <c r="C3" s="50" t="s">
        <v>40</v>
      </c>
      <c r="D3" s="8">
        <v>100</v>
      </c>
      <c r="E3" s="4" t="s">
        <v>10</v>
      </c>
      <c r="F3" s="3" t="s">
        <v>41</v>
      </c>
      <c r="G3" s="3">
        <v>45</v>
      </c>
      <c r="H3" s="3">
        <v>5</v>
      </c>
      <c r="I3" s="3">
        <f t="shared" si="0"/>
        <v>4500</v>
      </c>
      <c r="J3" s="3">
        <f t="shared" si="1"/>
        <v>4725</v>
      </c>
      <c r="K3" s="50" t="s">
        <v>42</v>
      </c>
      <c r="L3" s="49">
        <v>5351.8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2024-09-27T09:13:58Z</dcterms:created>
  <dcterms:modified xsi:type="dcterms:W3CDTF">2024-09-27T09:14:03Z</dcterms:modified>
</cp:coreProperties>
</file>